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<sst xmlns="http://schemas.openxmlformats.org/spreadsheetml/2006/main" count="27182" uniqueCount="797">
  <si>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</si>
  <si>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</si>
  <si>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</si>
  <si>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</si>
  <si>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</si>
  <si>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</si>
  <si>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</si>
  <si>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</si>
  <si>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</si>
  <si>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</si>
  <si>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</si>
  <si>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</si>
  <si>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</si>
  <si>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</si>
  <si>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</si>
  <si>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</si>
  <si>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</si>
  <si>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</si>
  <si>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</si>
  <si>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</si>
  <si>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</si>
  <si>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</si>
  <si>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</si>
  <si>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</si>
  <si>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</si>
  <si>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</si>
  <si>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</si>
  <si>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</si>
  <si>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</si>
  <si>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</si>
  <si>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</si>
  <si>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</si>
  <si>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</si>
  <si>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</si>
  <si>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</si>
  <si>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</si>
  <si>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</si>
  <si>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</si>
  <si>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</si>
  <si>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</si>
  <si>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</si>
  <si>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</si>
  <si>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</si>
  <si>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</si>
  <si>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</si>
  <si>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</si>
  <si>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</si>
  <si>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</si>
  <si>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</si>
  <si>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</si>
  <si>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</si>
  <si>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</si>
  <si>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</si>
  <si>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</si>
  <si>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</si>
  <si>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</si>
  <si>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</si>
  <si>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</si>
  <si>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</si>
  <si>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</si>
  <si>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</si>
  <si>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</si>
  <si>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</si>
  <si>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</si>
  <si>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</si>
  <si>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</si>
  <si>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</si>
  <si>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</si>
  <si>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</si>
  <si>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</si>
  <si>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</si>
  <si>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</si>
  <si>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</si>
  <si>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</si>
  <si>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</si>
  <si>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</si>
  <si>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</si>
  <si>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</si>
  <si>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</si>
  <si>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</si>
  <si>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</si>
  <si>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</si>
  <si>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</si>
  <si>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</si>
  <si>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</si>
  <si>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</si>
  <si>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</si>
  <si>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</si>
  <si>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</si>
  <si>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</si>
  <si>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</si>
  <si>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</si>
  <si>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</si>
  <si>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</si>
  <si>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</si>
  <si>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</si>
  <si>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</si>
  <si>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</si>
  <si>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</si>
  <si>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</si>
  <si>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</si>
  <si>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</si>
  <si>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</si>
  <si>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</si>
  <si>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</si>
  <si>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</si>
  <si>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</si>
  <si>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</si>
  <si>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</si>
  <si>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</si>
  <si>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</si>
  <si>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</si>
  <si>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</si>
  <si>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</si>
  <si>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</si>
  <si>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</si>
  <si>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</si>
  <si>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</si>
  <si>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</si>
  <si>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</si>
  <si>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</si>
  <si>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</si>
  <si>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</si>
  <si>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</si>
  <si>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</si>
  <si>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</si>
  <si>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</si>
  <si>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</si>
  <si>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</si>
  <si>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</si>
  <si>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</si>
  <si>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</si>
  <si>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</si>
  <si>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</si>
  <si>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</si>
  <si>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</si>
  <si>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</si>
  <si>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</si>
  <si>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</si>
  <si>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</si>
  <si>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</si>
  <si>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</si>
  <si>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</si>
  <si>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</si>
  <si>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</si>
  <si>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</si>
  <si>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</si>
  <si>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</si>
  <si>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</si>
  <si>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</si>
  <si>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</si>
  <si>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</si>
  <si>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</si>
  <si>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</si>
  <si>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</si>
  <si>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</si>
  <si>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</si>
  <si>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</si>
  <si>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</si>
  <si>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</si>
  <si>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</si>
  <si>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</si>
  <si>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</si>
  <si>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</si>
  <si>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</si>
  <si>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</si>
  <si>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</si>
  <si>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</si>
  <si>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</si>
  <si>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</si>
  <si>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</si>
  <si>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</si>
  <si>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</si>
  <si>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</si>
  <si>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</si>
  <si>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</si>
  <si>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</si>
  <si>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</si>
  <si>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</si>
  <si>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</si>
  <si>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</si>
  <si>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</si>
  <si>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</si>
  <si>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</si>
  <si>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</si>
  <si>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</si>
  <si>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</si>
  <si>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</si>
  <si>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</si>
  <si>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</si>
  <si>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</si>
  <si>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</si>
  <si>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</si>
  <si>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</si>
  <si>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</si>
  <si>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</si>
  <si>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</si>
  <si>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</si>
  <si>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</si>
  <si>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</si>
  <si>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</si>
  <si>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</si>
  <si>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</si>
  <si>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</si>
  <si>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</si>
  <si>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</si>
  <si>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</si>
  <si>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</si>
  <si>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</si>
  <si>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</si>
  <si>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</si>
  <si>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</si>
  <si>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</si>
  <si>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</si>
  <si>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</si>
  <si>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</si>
  <si>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</si>
  <si>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</si>
  <si>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</si>
  <si>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</si>
  <si>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</si>
  <si>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</si>
  <si>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</si>
  <si>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</si>
  <si>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</si>
  <si>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</si>
  <si>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</si>
  <si>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</si>
  <si>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</si>
  <si>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</si>
  <si>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</si>
  <si>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</si>
  <si>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</si>
  <si>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</si>
  <si>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</si>
  <si>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</si>
  <si>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</si>
  <si>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</si>
  <si>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</si>
  <si>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</si>
  <si>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</si>
  <si>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</si>
  <si>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</si>
  <si>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</si>
  <si>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</si>
  <si>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</si>
  <si>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</si>
  <si>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</si>
  <si>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</si>
  <si>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</si>
  <si>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</si>
  <si>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</si>
  <si>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</si>
  <si>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</si>
  <si>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</si>
  <si>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</si>
  <si>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</si>
  <si>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</si>
  <si>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</si>
  <si>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</si>
  <si>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</si>
  <si>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</si>
  <si>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</si>
  <si>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</si>
  <si>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</si>
  <si>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</si>
  <si>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</si>
  <si>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</si>
  <si>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</si>
  <si>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</si>
  <si>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</si>
  <si>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</si>
  <si>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</si>
  <si>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</si>
  <si>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</si>
  <si>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</si>
  <si>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</si>
  <si>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</si>
  <si>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</si>
  <si>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</si>
  <si>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</si>
  <si>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</si>
  <si>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</si>
  <si>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</si>
  <si>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</si>
  <si>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</si>
  <si>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</si>
  <si>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</si>
  <si>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</si>
  <si>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</si>
  <si>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</si>
  <si>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</si>
  <si>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</si>
  <si>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</si>
  <si>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</si>
  <si>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</si>
  <si>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</si>
  <si>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</si>
  <si>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</si>
  <si>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</si>
  <si>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</si>
  <si>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</si>
  <si>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</si>
  <si>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</si>
  <si>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</si>
  <si>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</si>
  <si>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</si>
  <si>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</si>
  <si>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</si>
  <si>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</si>
  <si>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</si>
  <si>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</si>
  <si>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</si>
  <si>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</si>
  <si>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</si>
  <si>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</si>
  <si>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</si>
  <si>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</si>
  <si>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</si>
  <si>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</si>
  <si>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</si>
  <si>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</si>
  <si>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</si>
  <si>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</si>
  <si>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</si>
  <si>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</si>
  <si>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</si>
  <si>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</si>
  <si>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</si>
  <si>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</si>
  <si>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</si>
  <si>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</si>
  <si>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</si>
  <si>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</si>
  <si>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</si>
  <si>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</si>
  <si>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</si>
  <si>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</si>
  <si>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</si>
  <si>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</si>
  <si>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</si>
  <si>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</si>
  <si>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</si>
  <si>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</si>
  <si>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</si>
  <si>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</si>
  <si>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</si>
  <si>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</si>
  <si>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</si>
  <si>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</si>
  <si>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</si>
  <si>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</si>
  <si>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</si>
  <si>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</si>
  <si>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</si>
  <si>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</si>
  <si>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</si>
  <si>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</si>
  <si>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</si>
  <si>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</si>
  <si>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</si>
  <si>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</si>
  <si>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</si>
  <si>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</si>
  <si>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</si>
  <si>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</si>
  <si>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</si>
  <si>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</si>
  <si>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</si>
  <si>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</si>
  <si>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</si>
  <si>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</si>
  <si>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</si>
  <si>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</si>
  <si>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</si>
  <si>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</si>
  <si>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</si>
  <si>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</si>
  <si>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</si>
  <si>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</si>
  <si>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</si>
  <si>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</si>
  <si>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</si>
  <si>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</si>
  <si>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</si>
  <si>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</si>
  <si>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</si>
  <si>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</si>
  <si>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</si>
  <si>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</si>
  <si>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</si>
  <si>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</si>
  <si>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</si>
  <si>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</si>
  <si>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</si>
  <si>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</si>
  <si>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</si>
  <si>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</si>
  <si>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</si>
  <si>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</si>
  <si>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</si>
  <si>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</si>
  <si>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</si>
  <si>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</si>
  <si>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</si>
  <si>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</si>
  <si>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</si>
  <si>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</si>
  <si>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</si>
  <si>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</si>
  <si>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</si>
  <si>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</si>
  <si>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</si>
  <si>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</si>
  <si>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</si>
  <si>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</si>
  <si>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</si>
  <si>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</si>
  <si>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</si>
  <si>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</si>
  <si>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</si>
  <si>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</si>
  <si>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</si>
  <si>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</si>
  <si>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</si>
  <si>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</si>
  <si>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</si>
  <si>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</si>
  <si>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</si>
  <si>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</si>
  <si>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</si>
  <si>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</si>
  <si>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</si>
  <si>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</si>
  <si>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</si>
  <si>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</si>
  <si>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</si>
  <si>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</si>
  <si>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</si>
  <si>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</si>
  <si>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</si>
  <si>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</si>
  <si>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</si>
  <si>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</si>
  <si>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</si>
  <si>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</si>
  <si>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</si>
  <si>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</si>
  <si>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</si>
  <si>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</si>
  <si>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</si>
  <si>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</si>
  <si>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</si>
  <si>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</si>
  <si>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</si>
  <si>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</si>
  <si>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</si>
  <si>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</si>
  <si>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</si>
  <si>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</si>
  <si>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</si>
  <si>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</si>
  <si>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</si>
  <si>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</si>
  <si>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</si>
  <si>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</si>
  <si>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</si>
  <si>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</si>
  <si>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</si>
  <si>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</si>
  <si>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</si>
  <si>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</si>
  <si>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</si>
  <si>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</si>
  <si>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</si>
  <si>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</si>
  <si>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</si>
  <si>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</si>
  <si>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</si>
  <si>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</si>
  <si>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</si>
  <si>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</si>
  <si>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</si>
  <si>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</si>
  <si>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</si>
  <si>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</si>
  <si>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</si>
  <si>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</si>
  <si>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</si>
  <si>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</si>
  <si>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</si>
  <si>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</si>
  <si>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</si>
  <si>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</si>
  <si>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</si>
  <si>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</si>
  <si>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</si>
  <si>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</si>
  <si>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</si>
  <si>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</si>
  <si>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</si>
  <si>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</si>
  <si>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</si>
  <si>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</si>
  <si>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</si>
  <si>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</si>
  <si>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</si>
  <si>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</si>
  <si>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</si>
  <si>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</si>
  <si>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</si>
  <si>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</si>
  <si>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</si>
  <si>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</si>
  <si>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</si>
  <si>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</si>
  <si>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</si>
  <si>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</si>
  <si>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</si>
  <si>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</si>
  <si>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</si>
  <si>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</si>
  <si>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</si>
  <si>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</si>
  <si>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</si>
  <si>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</si>
  <si>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</si>
  <si>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</si>
  <si>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</si>
  <si>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</si>
  <si>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</si>
  <si>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</si>
  <si>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</si>
  <si>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</si>
  <si>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</si>
  <si>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</si>
  <si>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</si>
  <si>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</si>
  <si>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</si>
  <si>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</si>
  <si>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</si>
  <si>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</si>
  <si>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</si>
  <si>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</si>
  <si>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</si>
  <si>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</si>
  <si>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</si>
  <si>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</si>
  <si>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</si>
  <si>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</si>
  <si>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</si>
  <si>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</si>
  <si>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</si>
  <si>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</si>
  <si>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</si>
  <si>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</si>
  <si>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</si>
  <si>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</si>
  <si>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</si>
  <si>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</si>
  <si>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</si>
  <si>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</si>
  <si>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</si>
  <si>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</si>
  <si>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</si>
  <si>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</si>
  <si>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</si>
  <si>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</si>
  <si>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</si>
  <si>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</si>
  <si>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</si>
  <si>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</si>
  <si>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</si>
  <si>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</si>
  <si>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</si>
  <si>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</si>
  <si>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</si>
  <si>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</si>
  <si>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</si>
  <si>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</si>
  <si>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</si>
  <si>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</si>
  <si>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</si>
  <si>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</si>
  <si>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</si>
  <si>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</si>
  <si>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</si>
  <si>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</si>
  <si>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</si>
  <si>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</si>
  <si>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</si>
  <si>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</si>
  <si>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</si>
  <si>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</si>
  <si>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</si>
  <si>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</si>
  <si>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</si>
  <si>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</si>
  <si>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</si>
  <si>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</si>
  <si>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</si>
  <si>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</si>
  <si>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</si>
  <si>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</si>
  <si>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</si>
  <si>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</si>
  <si>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</si>
  <si>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</si>
  <si>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</si>
  <si>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</si>
  <si>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</si>
  <si>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</si>
  <si>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</si>
  <si>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</si>
  <si>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</si>
  <si>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</si>
  <si>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</si>
  <si>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</si>
  <si>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</si>
  <si>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</si>
  <si>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</si>
  <si>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</si>
  <si>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</si>
  <si>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</si>
  <si>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</si>
  <si>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</si>
  <si>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</si>
  <si>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</si>
  <si>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</si>
  <si>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</si>
  <si>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</si>
  <si>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</si>
  <si>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</si>
  <si>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</si>
  <si>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</si>
  <si>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</si>
  <si>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</si>
  <si>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</si>
  <si>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</si>
  <si>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</si>
  <si>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</si>
  <si>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</si>
  <si>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</si>
  <si>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</si>
  <si>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</si>
  <si>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</si>
  <si>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</si>
  <si>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</si>
  <si>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</si>
  <si>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</si>
  <si>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</si>
  <si>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</si>
  <si>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</si>
  <si>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</si>
  <si>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</si>
  <si>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</si>
  <si>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</si>
  <si>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</si>
  <si>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</si>
  <si>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</si>
  <si>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</si>
  <si>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</si>
  <si>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</si>
  <si>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</si>
  <si>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</si>
  <si>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</si>
  <si>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</si>
  <si>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</si>
  <si>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</si>
  <si>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</si>
  <si>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</si>
  <si>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</si>
  <si>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</si>
  <si>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</si>
  <si>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</si>
  <si>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</si>
  <si>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</si>
  <si>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</si>
  <si>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</si>
  <si>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</si>
  <si>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</si>
  <si>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</si>
  <si>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</si>
  <si>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</si>
  <si>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</si>
  <si>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</si>
  <si>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</si>
  <si>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</si>
  <si>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</si>
  <si>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</si>
  <si>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</si>
  <si>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</si>
  <si>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</si>
  <si>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</si>
  <si>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</si>
  <si>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</si>
  <si>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</si>
  <si>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</si>
  <si>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</si>
  <si>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</si>
  <si>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</si>
  <si>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</si>
  <si>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</si>
  <si>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</si>
  <si>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</si>
  <si>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</si>
  <si>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</si>
  <si>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</si>
  <si>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</si>
  <si>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</si>
  <si>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</si>
  <si>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</si>
  <si>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</si>
  <si>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</si>
  <si>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</si>
  <si>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</si>
  <si>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</si>
  <si>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</si>
  <si>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</si>
  <si>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</si>
  <si>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</si>
  <si>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</si>
  <si>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</si>
  <si>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</si>
  <si>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</si>
  <si>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</si>
  <si>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</si>
  <si>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</si>
  <si>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</si>
  <si>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</si>
  <si>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</si>
  <si>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</si>
  <si>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</si>
  <si>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</si>
  <si>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</si>
  <si>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</si>
  <si>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</si>
  <si>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</si>
  <si>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</si>
  <si>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</si>
  <si>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</si>
  <si>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</si>
  <si>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</si>
  <si>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</si>
  <si>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</si>
  <si>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</si>
  <si>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июль, сентябрь</t>
  </si>
  <si>
    <t>май, февраль</t>
  </si>
  <si>
    <t>апрель, март</t>
  </si>
  <si>
    <t>дек, фев, янв</t>
  </si>
  <si>
    <t>март, февраль</t>
  </si>
  <si>
    <t>апрель, май</t>
  </si>
  <si>
    <t>№ 21 по ул. Строительная за 2016 год</t>
  </si>
  <si>
    <t>фев, мар, сен, дек</t>
  </si>
  <si>
    <t>сентябрь, октябрь</t>
  </si>
  <si>
    <t>апрель, август</t>
  </si>
  <si>
    <t>февраль, декабрь</t>
  </si>
  <si>
    <t>февраль, май</t>
  </si>
  <si>
    <t>февраль, июнь</t>
  </si>
  <si>
    <t>янв, фев, июн</t>
  </si>
  <si>
    <t>мар, май, окт, ноя</t>
  </si>
  <si>
    <t>янв, фев, май, июл, авг</t>
  </si>
  <si>
    <t>36 | 1</t>
  </si>
  <si>
    <t>10 | 1</t>
  </si>
  <si>
    <t>9,6 | 24</t>
  </si>
  <si>
    <t>3 | 18</t>
  </si>
  <si>
    <t>3,3 | 3</t>
  </si>
  <si>
    <t>194 | 1</t>
  </si>
  <si>
    <t>3,75 | 1</t>
  </si>
  <si>
    <t>149,08 | 249</t>
  </si>
  <si>
    <t>149,08 | 24</t>
  </si>
  <si>
    <t>29,25 | 1</t>
  </si>
  <si>
    <t>149,08 | 2</t>
  </si>
  <si>
    <t>793 | 28</t>
  </si>
  <si>
    <t>дек, окт, фев, янв, ноя</t>
  </si>
  <si>
    <t>396,5 | 22</t>
  </si>
  <si>
    <t>0,063 | 6</t>
  </si>
  <si>
    <t>7,93 | 40</t>
  </si>
  <si>
    <t>7,93 | 10</t>
  </si>
  <si>
    <t>7,93 | 12</t>
  </si>
  <si>
    <t>дек, мар, окт, фев, ноя</t>
  </si>
  <si>
    <t>793 | 32</t>
  </si>
  <si>
    <t>дек, мар, янв, ноя</t>
  </si>
  <si>
    <t>396,5 | 8</t>
  </si>
  <si>
    <t>февраль, ноябрь</t>
  </si>
  <si>
    <t>5,4 | 1</t>
  </si>
  <si>
    <t>113 | 2</t>
  </si>
  <si>
    <t>3 | 101</t>
  </si>
  <si>
    <t>апр, дек, мар, фев, янв</t>
  </si>
  <si>
    <t>40 | 24</t>
  </si>
  <si>
    <t>793 | 74</t>
  </si>
  <si>
    <t>40 | 23</t>
  </si>
  <si>
    <t>3 | 148</t>
  </si>
  <si>
    <t>1674 | 77</t>
  </si>
  <si>
    <t>1674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</si>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</sst>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112902.65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579045.46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542983.89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542983.89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542983.89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148964.22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629705.91193894402</v>
      </c>
      <c r="G28" s="18">
        <f>и_ср_начисл-и_ср_стоимость_факт</f>
        <v>-50660.451938944054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319462.39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385869.9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401.55231631924346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744650.79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694942.42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194777.31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950261.50999999989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950261.50999999989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2101.0917763501398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22259.200000000001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20763.310000000001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8071.57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22259.200000000001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22259.200000000001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1644.005442371576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268718.19999999995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261886.97999999998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92393.8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314265.53000000003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314265.53000000003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3631.766247775352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256551.17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248179.14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90627.22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256551.17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256551.17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101901.49592231358</v>
      </c>
      <c r="F6" s="40"/>
      <c r="I6" s="27">
        <f>E6/1.18</f>
        <v>86357.199934164062</v>
      </c>
      <c r="J6" s="29">
        <f>[1]сумма!$Q$6</f>
        <v>12959.079134999998</v>
      </c>
      <c r="K6" s="29">
        <f>J6-I6</f>
        <v>-73398.120799164069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289.33594251252032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0.25459999999999999</v>
      </c>
      <c r="E8" s="48">
        <v>289.33594251252032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2446.8099808917732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7.5880000000000001</v>
      </c>
      <c r="E25" s="48">
        <v>939.80972582616687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0.39</v>
      </c>
      <c r="E28" s="48">
        <v>1507.0002550656066</v>
      </c>
      <c r="F28" s="49" t="s">
        <v>745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5485.0020532169283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55</v>
      </c>
      <c r="E37" s="35">
        <v>5485.0020532169283</v>
      </c>
      <c r="F37" s="33" t="s">
        <v>743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5326.5100136489873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1.7283999999999999</v>
      </c>
      <c r="E43" s="48">
        <v>1590.0084977059018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11.834</v>
      </c>
      <c r="E44" s="48">
        <v>1004.724381248122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30</v>
      </c>
      <c r="E45" s="48">
        <v>793.19598888988924</v>
      </c>
      <c r="F45" s="49" t="s">
        <v>743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1.5</v>
      </c>
      <c r="E47" s="56">
        <v>1632.5771189937511</v>
      </c>
      <c r="F47" s="49" t="s">
        <v>741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4</v>
      </c>
      <c r="E50" s="56">
        <v>172.69522347749114</v>
      </c>
      <c r="F50" s="49" t="s">
        <v>753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133.30880333383291</v>
      </c>
      <c r="F54" s="49" t="s">
        <v>754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117.93207707252617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739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3451.221466575249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7.5880000000000001</v>
      </c>
      <c r="E101" s="35">
        <v>939.71406967524115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>
        <v>1.5</v>
      </c>
      <c r="E103" s="48">
        <v>2511.5073969000077</v>
      </c>
      <c r="F103" s="69" t="s">
        <v>737</v>
      </c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64476.198197714177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0.27100000000000002</v>
      </c>
      <c r="E106" s="56">
        <v>287.49456160720052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55515.13644058349</v>
      </c>
      <c r="F107" s="49" t="s">
        <v>737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4637.9690167764493</v>
      </c>
      <c r="F108" s="49" t="s">
        <v>737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>
        <v>1</v>
      </c>
      <c r="E114" s="48">
        <v>4035.5981787470364</v>
      </c>
      <c r="F114" s="49" t="s">
        <v>730</v>
      </c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19813.262386500621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0.27100000000000002</v>
      </c>
      <c r="E120" s="56">
        <v>291.9545296441114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14706.34222910537</v>
      </c>
      <c r="F123" s="49" t="s">
        <v>737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1302.6270217704255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52.99350761283948</v>
      </c>
      <c r="F147" s="49" t="s">
        <v>737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764.7550097664074</v>
      </c>
      <c r="F150" s="49" t="s">
        <v>738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694.14081621122978</v>
      </c>
      <c r="F153" s="49" t="s">
        <v>738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8.4</v>
      </c>
      <c r="E162" s="48">
        <v>1712.193447248585</v>
      </c>
      <c r="F162" s="49" t="s">
        <v>738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495.22380418078831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457.80253184790723</v>
      </c>
      <c r="F172" s="49" t="s">
        <v>755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0.48</v>
      </c>
      <c r="E194" s="48">
        <v>37.421272332881102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63669.411620550338</v>
      </c>
      <c r="F197" s="75"/>
      <c r="I197" s="27">
        <f>E197/1.18</f>
        <v>53957.128491991818</v>
      </c>
      <c r="J197" s="29">
        <f>[1]сумма!$Q$11</f>
        <v>31082.599499999997</v>
      </c>
      <c r="K197" s="29">
        <f>J197-I197</f>
        <v>-22874.528991991821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63669.411620550338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1.6259999999999997</v>
      </c>
      <c r="E199" s="35">
        <v>6413.1470686251032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10.176000000000002</v>
      </c>
      <c r="E200" s="35">
        <v>16045.123615900115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74.55</v>
      </c>
      <c r="E211" s="35">
        <v>25669.925951855697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22499.460882349209</v>
      </c>
      <c r="F232" s="33"/>
      <c r="I232" s="27">
        <f>E232/1.18</f>
        <v>19067.339730804415</v>
      </c>
      <c r="J232" s="29">
        <f>[1]сумма!$M$13</f>
        <v>4000.8600000000006</v>
      </c>
      <c r="K232" s="29">
        <f>J232-I232</f>
        <v>-15066.479730804414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12913.860031559954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>
        <v>1</v>
      </c>
      <c r="E235" s="56">
        <v>1035.2139028962865</v>
      </c>
      <c r="F235" s="33" t="s">
        <v>742</v>
      </c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8207.7840381338447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3</v>
      </c>
      <c r="E243" s="35">
        <v>3597.5775219018692</v>
      </c>
      <c r="F243" s="33" t="s">
        <v>734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9585.6008507892548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54.6</v>
      </c>
      <c r="E262" s="35">
        <v>9585.6008507892548</v>
      </c>
      <c r="F262" s="33" t="s">
        <v>756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26485.604421150008</v>
      </c>
      <c r="F266" s="75"/>
      <c r="I266" s="27">
        <f>E266/1.18</f>
        <v>22445.427475550856</v>
      </c>
      <c r="J266" s="29">
        <f>[1]сумма!$Q$15</f>
        <v>14033.079052204816</v>
      </c>
      <c r="K266" s="29">
        <f>J266-I266</f>
        <v>-8412.3484233460404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26485.604421150008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0.51200000000000001</v>
      </c>
      <c r="E268" s="35">
        <v>1575.6481180481808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8</v>
      </c>
      <c r="E270" s="35">
        <v>1529.5179392642601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326.01409788309456</v>
      </c>
      <c r="F271" s="33" t="s">
        <v>739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>
        <v>1</v>
      </c>
      <c r="E272" s="35">
        <v>523.80112545028419</v>
      </c>
      <c r="F272" s="33" t="s">
        <v>742</v>
      </c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3</v>
      </c>
      <c r="E276" s="35">
        <v>43.206335994228027</v>
      </c>
      <c r="F276" s="33" t="s">
        <v>738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246.74264990907787</v>
      </c>
      <c r="F277" s="33" t="s">
        <v>737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746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10889.472307344304</v>
      </c>
      <c r="F282" s="33" t="s">
        <v>737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899.70641013381248</v>
      </c>
      <c r="F284" s="33" t="s">
        <v>757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2</v>
      </c>
      <c r="E288" s="35">
        <v>52.067424779122526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2</v>
      </c>
      <c r="E293" s="35">
        <v>223.93279414148805</v>
      </c>
      <c r="F293" s="33" t="s">
        <v>758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433.87318369584864</v>
      </c>
      <c r="F310" s="33" t="s">
        <v>759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743.74921258734685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227.24473781205543</v>
      </c>
      <c r="F329" s="33" t="s">
        <v>739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4</v>
      </c>
      <c r="E333" s="35">
        <v>3329.3763245426599</v>
      </c>
      <c r="F333" s="33" t="s">
        <v>760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21</v>
      </c>
      <c r="E335" s="35">
        <v>1041.2746582263253</v>
      </c>
      <c r="F335" s="33" t="s">
        <v>761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7</v>
      </c>
      <c r="E337" s="35">
        <v>343.64215027688743</v>
      </c>
      <c r="F337" s="33" t="s">
        <v>736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105975.38104632264</v>
      </c>
      <c r="F338" s="75"/>
      <c r="I338" s="27">
        <f>E338/1.18</f>
        <v>89809.644954510717</v>
      </c>
      <c r="J338" s="29">
        <f>[1]сумма!$Q$17</f>
        <v>27117.06</v>
      </c>
      <c r="K338" s="29">
        <f>J338-I338</f>
        <v>-62692.584954510719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105975.38104632264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762</v>
      </c>
      <c r="E340" s="84">
        <v>183.83916506033555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763</v>
      </c>
      <c r="E342" s="48">
        <v>63.742867573115369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764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765</v>
      </c>
      <c r="E344" s="84">
        <v>281.15734160837263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766</v>
      </c>
      <c r="E345" s="84">
        <v>23.543370146588661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767</v>
      </c>
      <c r="E346" s="48">
        <v>658.11431836883696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768</v>
      </c>
      <c r="E347" s="48">
        <v>11.837448677055752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769</v>
      </c>
      <c r="E349" s="48">
        <v>84206.061831820931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770</v>
      </c>
      <c r="E351" s="48">
        <v>18547.416782003318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771</v>
      </c>
      <c r="E353" s="84">
        <v>335.20306688139488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772</v>
      </c>
      <c r="E354" s="48">
        <v>700.25085285160924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134213.11946458643</v>
      </c>
      <c r="F355" s="75"/>
      <c r="I355" s="27">
        <f>E355/1.18</f>
        <v>113739.93174964952</v>
      </c>
      <c r="J355" s="29">
        <f>[1]сумма!$Q$19</f>
        <v>27334.060541112922</v>
      </c>
      <c r="K355" s="29">
        <f>J355-I355</f>
        <v>-86405.871208536599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58713.072534212828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773</v>
      </c>
      <c r="E358" s="89">
        <v>11719.899224586929</v>
      </c>
      <c r="F358" s="49" t="s">
        <v>774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775</v>
      </c>
      <c r="E359" s="89">
        <v>20145.819106952942</v>
      </c>
      <c r="F359" s="49" t="s">
        <v>774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776</v>
      </c>
      <c r="E360" s="89">
        <v>151.67478431156789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777</v>
      </c>
      <c r="E361" s="89">
        <v>309.93457509092281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778</v>
      </c>
      <c r="E362" s="89">
        <v>524.8892141670641</v>
      </c>
      <c r="F362" s="49" t="s">
        <v>749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779</v>
      </c>
      <c r="E364" s="89">
        <v>1516.5565308138275</v>
      </c>
      <c r="F364" s="49" t="s">
        <v>780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781</v>
      </c>
      <c r="E365" s="89">
        <v>7644.0982468125139</v>
      </c>
      <c r="F365" s="49" t="s">
        <v>782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783</v>
      </c>
      <c r="E366" s="89">
        <v>7379.1187517294502</v>
      </c>
      <c r="F366" s="49" t="s">
        <v>784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785</v>
      </c>
      <c r="E367" s="89">
        <v>474.41863753488991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785</v>
      </c>
      <c r="E368" s="89">
        <v>692.75380202280724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786</v>
      </c>
      <c r="E369" s="89">
        <v>1835.9285047170188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787</v>
      </c>
      <c r="E370" s="89">
        <v>2640.2771638135241</v>
      </c>
      <c r="F370" s="49" t="s">
        <v>788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2998.5094490302818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3.9000000000000004</v>
      </c>
      <c r="E373" s="89">
        <v>679.1945426290888</v>
      </c>
      <c r="F373" s="49" t="s">
        <v>788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75500.046930373603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17326.246445248056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518.22915465886194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3885.2060970549528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36596.58458787237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12813.117502460191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2279.6396656527691</v>
      </c>
      <c r="F382" s="49" t="s">
        <v>795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1173.6651008017793</v>
      </c>
      <c r="F383" s="49" t="s">
        <v>796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5.2</v>
      </c>
      <c r="E385" s="95">
        <v>907.358376624622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36817.735634657627</v>
      </c>
      <c r="F386" s="75"/>
      <c r="I386" s="27">
        <f>E386/1.18</f>
        <v>31201.470876828498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36817.735634657627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21006.246184529646</v>
      </c>
      <c r="F388" s="75"/>
      <c r="I388" s="27">
        <f>E388/1.18</f>
        <v>17801.903546211564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21006.246184529646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117137.58193894401</v>
      </c>
      <c r="F390" s="75"/>
      <c r="I390" s="27">
        <f>E390/1.18</f>
        <v>99269.137236393231</v>
      </c>
      <c r="J390" s="27">
        <f>SUM(I6:I390)</f>
        <v>533649.18399610464</v>
      </c>
      <c r="K390" s="27">
        <f>J390*1.01330668353499*1.18</f>
        <v>638085.33607137075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117137.58193894401</v>
      </c>
      <c r="F391" s="49" t="s">
        <v>731</v>
      </c>
      <c r="I391" s="27">
        <f>E6+E197+E232+E266+E338+E355+E386+E388+E390</f>
        <v>629706.03711540345</v>
      </c>
      <c r="J391" s="27">
        <f>I391-K391</f>
        <v>290542.26087668171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2017-05-18T02:36:13Z</dcterms:modified>
</cp:coreProperties>
</file>